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ÚBLICA 2024\CUENTA PUBLICA EXCEL\V. LEY DE DISCIPLINA FINANCIERA\"/>
    </mc:Choice>
  </mc:AlternateContent>
  <bookViews>
    <workbookView xWindow="0" yWindow="0" windowWidth="24000" windowHeight="8535" activeTab="1"/>
  </bookViews>
  <sheets>
    <sheet name="EAPED CF LDF" sheetId="8" r:id="rId1"/>
    <sheet name=" EAPED CF LDF (2)" sheetId="9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9" l="1"/>
  <c r="F45" i="9"/>
  <c r="E45" i="9"/>
  <c r="D45" i="9"/>
  <c r="C45" i="9"/>
  <c r="G44" i="9"/>
  <c r="G45" i="9" s="1"/>
  <c r="D44" i="9"/>
  <c r="C44" i="9"/>
  <c r="E42" i="9"/>
  <c r="H42" i="9" s="1"/>
  <c r="E41" i="9"/>
  <c r="H41" i="9" s="1"/>
  <c r="E40" i="9"/>
  <c r="H40" i="9" s="1"/>
  <c r="E39" i="9"/>
  <c r="H39" i="9" s="1"/>
  <c r="G38" i="9"/>
  <c r="F38" i="9"/>
  <c r="E38" i="9"/>
  <c r="H38" i="9" s="1"/>
  <c r="D38" i="9"/>
  <c r="C38" i="9"/>
  <c r="E37" i="9"/>
  <c r="H37" i="9" s="1"/>
  <c r="E36" i="9"/>
  <c r="H36" i="9" s="1"/>
  <c r="E35" i="9"/>
  <c r="H35" i="9" s="1"/>
  <c r="E34" i="9"/>
  <c r="H34" i="9" s="1"/>
  <c r="E33" i="9"/>
  <c r="H33" i="9" s="1"/>
  <c r="E32" i="9"/>
  <c r="H32" i="9" s="1"/>
  <c r="E31" i="9"/>
  <c r="H31" i="9" s="1"/>
  <c r="E30" i="9"/>
  <c r="H30" i="9" s="1"/>
  <c r="E29" i="9"/>
  <c r="H29" i="9" s="1"/>
  <c r="G28" i="9"/>
  <c r="F28" i="9"/>
  <c r="E28" i="9"/>
  <c r="H28" i="9" s="1"/>
  <c r="D28" i="9"/>
  <c r="C28" i="9"/>
  <c r="E27" i="9"/>
  <c r="H27" i="9" s="1"/>
  <c r="E26" i="9"/>
  <c r="H26" i="9" s="1"/>
  <c r="E25" i="9"/>
  <c r="H25" i="9" s="1"/>
  <c r="E24" i="9"/>
  <c r="H24" i="9" s="1"/>
  <c r="E23" i="9"/>
  <c r="H23" i="9" s="1"/>
  <c r="E22" i="9"/>
  <c r="H22" i="9" s="1"/>
  <c r="E21" i="9"/>
  <c r="H21" i="9" s="1"/>
  <c r="G20" i="9"/>
  <c r="F20" i="9"/>
  <c r="F44" i="9" s="1"/>
  <c r="E20" i="9"/>
  <c r="H20" i="9" s="1"/>
  <c r="H44" i="9" s="1"/>
  <c r="D20" i="9"/>
  <c r="C20" i="9"/>
  <c r="E19" i="9"/>
  <c r="H19" i="9" s="1"/>
  <c r="E18" i="9"/>
  <c r="H18" i="9" s="1"/>
  <c r="E17" i="9"/>
  <c r="H17" i="9" s="1"/>
  <c r="E16" i="9"/>
  <c r="H16" i="9" s="1"/>
  <c r="E15" i="9"/>
  <c r="H15" i="9" s="1"/>
  <c r="E14" i="9"/>
  <c r="H14" i="9" s="1"/>
  <c r="E13" i="9"/>
  <c r="H13" i="9" s="1"/>
  <c r="E12" i="9"/>
  <c r="H12" i="9" s="1"/>
  <c r="G11" i="9"/>
  <c r="G10" i="9" s="1"/>
  <c r="F11" i="9"/>
  <c r="D11" i="9"/>
  <c r="D10" i="9" s="1"/>
  <c r="C11" i="9"/>
  <c r="C10" i="9" s="1"/>
  <c r="F10" i="9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E27" i="8"/>
  <c r="H27" i="8" s="1"/>
  <c r="H26" i="8"/>
  <c r="E26" i="8"/>
  <c r="E25" i="8"/>
  <c r="H25" i="8" s="1"/>
  <c r="H24" i="8"/>
  <c r="E24" i="8"/>
  <c r="E23" i="8"/>
  <c r="H23" i="8" s="1"/>
  <c r="H22" i="8"/>
  <c r="E22" i="8"/>
  <c r="E21" i="8"/>
  <c r="H21" i="8" s="1"/>
  <c r="G20" i="8"/>
  <c r="G44" i="8" s="1"/>
  <c r="F20" i="8"/>
  <c r="D20" i="8"/>
  <c r="C20" i="8"/>
  <c r="E20" i="8" s="1"/>
  <c r="H20" i="8" s="1"/>
  <c r="H19" i="8"/>
  <c r="H18" i="8"/>
  <c r="H17" i="8"/>
  <c r="H16" i="8"/>
  <c r="H15" i="8"/>
  <c r="H14" i="8"/>
  <c r="H13" i="8"/>
  <c r="H12" i="8"/>
  <c r="G11" i="8"/>
  <c r="F11" i="8"/>
  <c r="D11" i="8"/>
  <c r="C11" i="8"/>
  <c r="E11" i="8" s="1"/>
  <c r="H11" i="8" s="1"/>
  <c r="G10" i="8"/>
  <c r="F10" i="8"/>
  <c r="F44" i="8" s="1"/>
  <c r="D10" i="8"/>
  <c r="D44" i="8" s="1"/>
  <c r="C10" i="8"/>
  <c r="C44" i="8" s="1"/>
  <c r="E11" i="9" l="1"/>
  <c r="E44" i="9"/>
  <c r="E10" i="8"/>
  <c r="H11" i="9" l="1"/>
  <c r="E10" i="9"/>
  <c r="H10" i="9" s="1"/>
  <c r="H10" i="8"/>
  <c r="H44" i="8" s="1"/>
  <c r="E44" i="8"/>
</calcChain>
</file>

<file path=xl/sharedStrings.xml><?xml version="1.0" encoding="utf-8"?>
<sst xmlns="http://schemas.openxmlformats.org/spreadsheetml/2006/main" count="101" uniqueCount="58">
  <si>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</si>
  <si>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</si>
  <si>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</si>
  <si>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</si>
  <si>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</si>
  <si>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</si>
  <si>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</si>
  <si>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</si>
  <si>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</si>
  <si>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</si>
  <si>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Estado Analítico del Ejercicio del Presupuesto de Egresos Detallado- LDF</t>
  </si>
  <si>
    <t>Cuenta Pública 2024</t>
  </si>
  <si>
    <t>Instituto de Cultura Física y Deporte del Estado de Zacatecas</t>
  </si>
  <si>
    <t>Del 01 de Enero al 31 de Diciembre de 2024</t>
  </si>
  <si>
    <t>Nombre del ente público.</t>
  </si>
  <si>
    <t>Clasificación Funcional (finalidad y función)</t>
  </si>
  <si>
    <t>I. Gasto No Etiquetado  (I=A+B+C+D+E)</t>
  </si>
  <si>
    <r>
      <t xml:space="preserve">A. Gobierno  </t>
    </r>
    <r>
      <rPr>
        <sz val="8"/>
        <rFont val="Arial"/>
        <family val="2"/>
      </rPr>
      <t>(A=a1+a2+a3+a4+a5+a6+a7+a8)</t>
    </r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</si>
  <si>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</si>
  <si>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</si>
  <si>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</si>
  <si>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</si>
  <si>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</si>
  <si>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</si>
  <si>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</si>
  <si>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</si>
  <si>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r>
      <t xml:space="preserve">B. Desarrollo Social  </t>
    </r>
    <r>
      <rPr>
        <sz val="8"/>
        <rFont val="Arial"/>
        <family val="2"/>
      </rPr>
      <t>(B=b1+b2+b3+b4+b5+b6+b7)</t>
    </r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</si>
  <si>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</si>
  <si>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</si>
  <si>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</si>
  <si>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</si>
  <si>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</si>
  <si>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</si>
  <si>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</si>
  <si>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r>
      <t xml:space="preserve">C. Desarrollo Económico  </t>
    </r>
    <r>
      <rPr>
        <sz val="8"/>
        <rFont val="Arial"/>
        <family val="2"/>
      </rPr>
      <t>(C=c1+c2+c3+c4+c5+c6+c7+c8+c9)</t>
    </r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</si>
  <si>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</si>
  <si>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</si>
  <si>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</si>
  <si>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</si>
  <si>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</si>
  <si>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</si>
  <si>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</si>
  <si>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</si>
  <si>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</si>
  <si>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r>
      <t xml:space="preserve">D. Otras no Clasificadas en Funciones Anteriores  </t>
    </r>
    <r>
      <rPr>
        <sz val="8"/>
        <rFont val="Arial"/>
        <family val="2"/>
      </rPr>
      <t>(D=d1+d2+d3+d4)</t>
    </r>
  </si>
  <si>
    <t>d1) Transacciones de la Deuda Publica / Costo Financiero de la Deuda</t>
  </si>
  <si>
    <t>d2)Transferencias, Participaciones y Aportaciones entre Diferentes Niveles y Ordenes de Gobierno</t>
  </si>
  <si>
    <t>d3) Saneamiento del Sistema Financiero</t>
  </si>
  <si>
    <t>d4) Adeudos de Ejercicios Fiscales Anteriores</t>
  </si>
  <si>
    <t>Total Clasificación Funcional Hoja 1 de 2</t>
  </si>
  <si>
    <t>LDF /6c. 1</t>
  </si>
  <si>
    <r>
      <t xml:space="preserve">II. Gasto Etiquetado  </t>
    </r>
    <r>
      <rPr>
        <sz val="8"/>
        <rFont val="Arial"/>
        <family val="2"/>
      </rPr>
      <t>(II=A+B+C+D+E)</t>
    </r>
  </si>
  <si>
    <r>
      <t>A. Gobierno</t>
    </r>
    <r>
      <rPr>
        <sz val="8"/>
        <rFont val="Arial"/>
        <family val="2"/>
      </rPr>
      <t xml:space="preserve"> (A=a1+a2+a3+a4+a5+a6+a7+a8)</t>
    </r>
  </si>
  <si>
    <r>
      <t xml:space="preserve">B. Desarrollo Social   </t>
    </r>
    <r>
      <rPr>
        <sz val="8"/>
        <rFont val="Arial"/>
        <family val="2"/>
      </rPr>
      <t>(B=b1+b2+b3+b4+b5+b6+b7)</t>
    </r>
  </si>
  <si>
    <t>d2) Transferencias, Participaciones y Aportaciones entre Diferentes Niveles y Ordenes de Gobierno</t>
  </si>
  <si>
    <t>Total Clasificación Funcional Hoja 2 de 2</t>
  </si>
  <si>
    <t>Total Clasificación Funcional</t>
  </si>
  <si>
    <t>LDF /6c.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</si>
</sst>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6" formatCode="General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499984740745262"/>
      <name val="Gotham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Montserrat"/>
    </font>
    <font>
      <b/>
      <sz val="8"/>
      <name val="Arial"/>
      <family val="2"/>
    </font>
    <font>
      <b/>
      <sz val="8"/>
      <color theme="0" tint="-0.499984740745262"/>
      <name val="Gotham Book"/>
    </font>
    <font>
      <sz val="8"/>
      <name val="Montserrat"/>
    </font>
    <font>
      <sz val="8"/>
      <color theme="0" tint="-0.499984740745262"/>
      <name val="Montserrat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F302E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336600"/>
      </right>
      <top/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6600"/>
      </right>
      <top style="thin">
        <color theme="0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336600"/>
      </right>
      <top style="thin">
        <color theme="0"/>
      </top>
      <bottom/>
      <diagonal/>
    </border>
  </borders>
  <cellStyleXfs count="49">
    <xf numFmtId="0" fontId="0" fillId="0" borderId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6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1" applyNumberFormat="0" applyAlignment="0" applyProtection="0"/>
    <xf numFmtId="0" fontId="11" fillId="7" borderId="12" applyNumberFormat="0" applyAlignment="0" applyProtection="0"/>
    <xf numFmtId="0" fontId="12" fillId="7" borderId="11" applyNumberFormat="0" applyAlignment="0" applyProtection="0"/>
    <xf numFmtId="0" fontId="13" fillId="0" borderId="13" applyNumberFormat="0" applyFill="0" applyAlignment="0" applyProtection="0"/>
    <xf numFmtId="0" fontId="14" fillId="8" borderId="14" applyNumberFormat="0" applyAlignment="0" applyProtection="0"/>
    <xf numFmtId="0" fontId="15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66" fontId="19" fillId="0" borderId="0"/>
    <xf numFmtId="43" fontId="20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</cellStyleXfs>
  <cellXfs count="49">
    <xf numFmtId="0" fontId="0" fillId="0" borderId="0" xfId="0"/>
    <xf numFmtId="0" fontId="3" fillId="0" borderId="0" xfId="0" applyFont="1"/>
    <xf numFmtId="0" fontId="3" fillId="2" borderId="0" xfId="0" applyFont="1" applyFill="1"/>
    <xf numFmtId="0" fontId="27" fillId="0" borderId="0" xfId="0" applyFont="1"/>
    <xf numFmtId="0" fontId="28" fillId="0" borderId="0" xfId="0" applyFont="1"/>
    <xf numFmtId="164" fontId="24" fillId="2" borderId="7" xfId="0" applyNumberFormat="1" applyFont="1" applyFill="1" applyBorder="1" applyAlignment="1">
      <alignment horizontal="right" vertical="center" wrapText="1"/>
    </xf>
    <xf numFmtId="164" fontId="27" fillId="2" borderId="7" xfId="0" applyNumberFormat="1" applyFont="1" applyFill="1" applyBorder="1" applyAlignment="1">
      <alignment horizontal="right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3" fontId="25" fillId="2" borderId="3" xfId="0" applyNumberFormat="1" applyFont="1" applyFill="1" applyBorder="1" applyAlignment="1">
      <alignment horizontal="right" vertical="center"/>
    </xf>
    <xf numFmtId="3" fontId="25" fillId="2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22" fillId="2" borderId="1" xfId="0" applyFont="1" applyFill="1" applyBorder="1" applyAlignment="1">
      <alignment horizontal="left" vertical="top"/>
    </xf>
    <xf numFmtId="0" fontId="22" fillId="2" borderId="2" xfId="0" applyFont="1" applyFill="1" applyBorder="1" applyAlignment="1">
      <alignment horizontal="justify" vertical="top"/>
    </xf>
    <xf numFmtId="3" fontId="22" fillId="2" borderId="3" xfId="0" applyNumberFormat="1" applyFont="1" applyFill="1" applyBorder="1" applyAlignment="1">
      <alignment horizontal="right" vertical="top"/>
    </xf>
    <xf numFmtId="3" fontId="25" fillId="2" borderId="3" xfId="0" applyNumberFormat="1" applyFont="1" applyFill="1" applyBorder="1" applyAlignment="1">
      <alignment horizontal="right" vertical="top"/>
    </xf>
    <xf numFmtId="0" fontId="26" fillId="0" borderId="0" xfId="0" applyFont="1" applyAlignment="1">
      <alignment vertical="top"/>
    </xf>
    <xf numFmtId="0" fontId="22" fillId="2" borderId="2" xfId="0" applyFont="1" applyFill="1" applyBorder="1" applyAlignment="1">
      <alignment horizontal="left" vertical="top"/>
    </xf>
    <xf numFmtId="3" fontId="22" fillId="2" borderId="3" xfId="0" applyNumberFormat="1" applyFont="1" applyFill="1" applyBorder="1" applyAlignment="1">
      <alignment horizontal="right" vertical="top" wrapText="1"/>
    </xf>
    <xf numFmtId="0" fontId="25" fillId="0" borderId="4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3" fontId="2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22" fillId="2" borderId="2" xfId="0" applyFont="1" applyFill="1" applyBorder="1" applyAlignment="1">
      <alignment horizontal="justify" vertical="center"/>
    </xf>
    <xf numFmtId="3" fontId="22" fillId="2" borderId="3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3" fontId="25" fillId="0" borderId="3" xfId="0" applyNumberFormat="1" applyFont="1" applyBorder="1" applyAlignment="1">
      <alignment horizontal="right" vertical="top"/>
    </xf>
    <xf numFmtId="0" fontId="25" fillId="0" borderId="4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3" fontId="25" fillId="0" borderId="6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2" borderId="1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top" wrapText="1" indent="2"/>
    </xf>
    <xf numFmtId="0" fontId="25" fillId="2" borderId="2" xfId="0" applyFont="1" applyFill="1" applyBorder="1" applyAlignment="1">
      <alignment horizontal="left" vertical="top" wrapText="1" indent="2"/>
    </xf>
    <xf numFmtId="0" fontId="23" fillId="34" borderId="17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23" fillId="34" borderId="20" xfId="0" applyFont="1" applyFill="1" applyBorder="1" applyAlignment="1">
      <alignment horizontal="center" vertical="center"/>
    </xf>
    <xf numFmtId="0" fontId="23" fillId="34" borderId="21" xfId="0" applyFont="1" applyFill="1" applyBorder="1" applyAlignment="1">
      <alignment horizontal="center" vertical="center"/>
    </xf>
    <xf numFmtId="0" fontId="23" fillId="34" borderId="23" xfId="0" applyFont="1" applyFill="1" applyBorder="1" applyAlignment="1">
      <alignment horizontal="center" vertical="center"/>
    </xf>
    <xf numFmtId="0" fontId="23" fillId="34" borderId="24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top"/>
    </xf>
    <xf numFmtId="0" fontId="25" fillId="2" borderId="2" xfId="0" applyFont="1" applyFill="1" applyBorder="1" applyAlignment="1">
      <alignment horizontal="left" vertical="top"/>
    </xf>
  </cellXfs>
  <cellStyles count="49">
    <cellStyle name="=C:\WINNT\SYSTEM32\COMMAND.COM" xfId="43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2" xfId="44"/>
    <cellStyle name="Millares 2 2" xfId="47"/>
    <cellStyle name="Millares 3" xfId="41"/>
    <cellStyle name="Neutral" xfId="7" builtinId="28" customBuiltin="1"/>
    <cellStyle name="Normal" xfId="0" builtinId="0"/>
    <cellStyle name="Normal 2" xfId="42"/>
    <cellStyle name="Normal 3" xfId="48"/>
    <cellStyle name="Normal 9" xfId="45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6"/>
    <cellStyle name="Total" xfId="16" builtinId="25" customBuiltin="1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647702</xdr:colOff>
      <xdr:row>0</xdr:row>
      <xdr:rowOff>200026</xdr:rowOff>
    </xdr:from>
    <xdr:to>
      <xdr:col>1</xdr:col>
      <xdr:colOff>1590676</xdr:colOff>
      <xdr:row>4</xdr:row>
      <xdr:rowOff>142876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2" y="200026"/>
          <a:ext cx="942974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171450</xdr:colOff>
      <xdr:row>1</xdr:row>
      <xdr:rowOff>38100</xdr:rowOff>
    </xdr:from>
    <xdr:to>
      <xdr:col>6</xdr:col>
      <xdr:colOff>838200</xdr:colOff>
      <xdr:row>4</xdr:row>
      <xdr:rowOff>66675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715375" y="266700"/>
          <a:ext cx="666750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714376</xdr:colOff>
      <xdr:row>0</xdr:row>
      <xdr:rowOff>133350</xdr:rowOff>
    </xdr:from>
    <xdr:to>
      <xdr:col>1</xdr:col>
      <xdr:colOff>1628775</xdr:colOff>
      <xdr:row>4</xdr:row>
      <xdr:rowOff>104775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6" y="133350"/>
          <a:ext cx="914399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219075</xdr:colOff>
      <xdr:row>1</xdr:row>
      <xdr:rowOff>47624</xdr:rowOff>
    </xdr:from>
    <xdr:to>
      <xdr:col>6</xdr:col>
      <xdr:colOff>857250</xdr:colOff>
      <xdr:row>4</xdr:row>
      <xdr:rowOff>28575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848725" y="276224"/>
          <a:ext cx="638175" cy="6667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CUENTA%20P&#218;BLICA%202024\CUENTA%20P&#218;BLICA%20EXCEL\V.%20FORMATOS%20DE%20LEY%20DE%20DISCIPLINA%20FINANCIERA\6c.%20EAPED%20CF%20LDF.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NE CF"/>
      <sheetName val="EAPED E CF "/>
    </sheetNames>
    <sheetDataSet>
      <sheetData sheetId="0">
        <row r="10">
          <cell r="C10">
            <v>56194842.310000002</v>
          </cell>
          <cell r="D10">
            <v>13353285.949999999</v>
          </cell>
          <cell r="E10">
            <v>69548128.260000005</v>
          </cell>
          <cell r="F10">
            <v>69548128.260000005</v>
          </cell>
          <cell r="G10">
            <v>68231225.290000007</v>
          </cell>
          <cell r="H10">
            <v>0</v>
          </cell>
        </row>
      </sheetData>
      <sheetData sheetId="1">
        <row r="10">
          <cell r="C10">
            <v>98874613</v>
          </cell>
          <cell r="D10">
            <v>-533728.51</v>
          </cell>
          <cell r="E10">
            <v>98340884.489999995</v>
          </cell>
          <cell r="F10">
            <v>98340884.489999995</v>
          </cell>
          <cell r="H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6" workbookViewId="0">
      <selection activeCell="G25" sqref="G25"/>
    </sheetView>
  </sheetViews>
  <sheetFormatPr baseColWidth="10" defaultColWidth="11.42578125" defaultRowHeight="11.25"/>
  <cols>
    <col min="1" max="1" width="4.5703125" style="23" customWidth="1"/>
    <col min="2" max="2" width="60.28515625" style="1" customWidth="1"/>
    <col min="3" max="3" width="15.5703125" style="1" customWidth="1"/>
    <col min="4" max="4" width="17" style="1" customWidth="1"/>
    <col min="5" max="5" width="15.42578125" style="1" customWidth="1"/>
    <col min="6" max="6" width="15.28515625" style="1" bestFit="1" customWidth="1"/>
    <col min="7" max="7" width="15.140625" style="1" customWidth="1"/>
    <col min="8" max="8" width="15.85546875" style="1" customWidth="1"/>
    <col min="9" max="16384" width="11.42578125" style="1"/>
  </cols>
  <sheetData>
    <row r="1" spans="1:8" ht="18" customHeight="1">
      <c r="A1" s="32" t="s">
        <v>11</v>
      </c>
      <c r="B1" s="32"/>
      <c r="C1" s="32"/>
      <c r="D1" s="32"/>
      <c r="E1" s="32"/>
      <c r="F1" s="32"/>
      <c r="G1" s="32"/>
      <c r="H1" s="32"/>
    </row>
    <row r="2" spans="1:8" ht="18" customHeight="1">
      <c r="A2" s="32" t="s">
        <v>14</v>
      </c>
      <c r="B2" s="32"/>
      <c r="C2" s="32"/>
      <c r="D2" s="32"/>
      <c r="E2" s="32"/>
      <c r="F2" s="32"/>
      <c r="G2" s="32"/>
      <c r="H2" s="32"/>
    </row>
    <row r="3" spans="1:8" ht="18" customHeight="1">
      <c r="A3" s="32" t="s">
        <v>10</v>
      </c>
      <c r="B3" s="32"/>
      <c r="C3" s="32"/>
      <c r="D3" s="32"/>
      <c r="E3" s="32"/>
      <c r="F3" s="32"/>
      <c r="G3" s="32"/>
      <c r="H3" s="32"/>
    </row>
    <row r="4" spans="1:8" ht="18" customHeight="1">
      <c r="A4" s="32" t="s">
        <v>15</v>
      </c>
      <c r="B4" s="32"/>
      <c r="C4" s="32"/>
      <c r="D4" s="32"/>
      <c r="E4" s="32"/>
      <c r="F4" s="32"/>
      <c r="G4" s="32"/>
      <c r="H4" s="32"/>
    </row>
    <row r="5" spans="1:8" ht="18" customHeight="1">
      <c r="A5" s="32" t="s">
        <v>13</v>
      </c>
      <c r="B5" s="32"/>
      <c r="C5" s="32"/>
      <c r="D5" s="32"/>
      <c r="E5" s="32"/>
      <c r="F5" s="32"/>
      <c r="G5" s="32"/>
      <c r="H5" s="32"/>
    </row>
    <row r="6" spans="1:8" s="2" customFormat="1" ht="7.5" customHeight="1">
      <c r="A6" s="4"/>
      <c r="B6" s="4"/>
      <c r="C6" s="4"/>
      <c r="D6" s="4"/>
      <c r="E6" s="4"/>
      <c r="F6" s="4"/>
      <c r="G6" s="4"/>
      <c r="H6" s="4"/>
    </row>
    <row r="7" spans="1:8">
      <c r="A7" s="38" t="s">
        <v>0</v>
      </c>
      <c r="B7" s="39"/>
      <c r="C7" s="44" t="s">
        <v>1</v>
      </c>
      <c r="D7" s="44"/>
      <c r="E7" s="44"/>
      <c r="F7" s="44"/>
      <c r="G7" s="44"/>
      <c r="H7" s="45" t="s">
        <v>2</v>
      </c>
    </row>
    <row r="8" spans="1:8" ht="22.5">
      <c r="A8" s="40"/>
      <c r="B8" s="41"/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46"/>
    </row>
    <row r="9" spans="1:8">
      <c r="A9" s="42"/>
      <c r="B9" s="43"/>
      <c r="C9" s="8">
        <v>1</v>
      </c>
      <c r="D9" s="8">
        <v>2</v>
      </c>
      <c r="E9" s="8" t="s">
        <v>8</v>
      </c>
      <c r="F9" s="8">
        <v>4</v>
      </c>
      <c r="G9" s="8">
        <v>5</v>
      </c>
      <c r="H9" s="9" t="s">
        <v>9</v>
      </c>
    </row>
    <row r="10" spans="1:8" ht="18.75" customHeight="1">
      <c r="A10" s="34" t="s">
        <v>16</v>
      </c>
      <c r="B10" s="35"/>
      <c r="C10" s="10">
        <f>+C11+C20+C28+C38</f>
        <v>56194842.310000002</v>
      </c>
      <c r="D10" s="10">
        <f>SUM(D20,D28,D38)</f>
        <v>13353285.949999999</v>
      </c>
      <c r="E10" s="10">
        <f>C10+D10</f>
        <v>69548128.260000005</v>
      </c>
      <c r="F10" s="10">
        <f>SUM(F20,F28,F38)</f>
        <v>69548128.260000005</v>
      </c>
      <c r="G10" s="10">
        <f>+G20</f>
        <v>68231225.290000007</v>
      </c>
      <c r="H10" s="10">
        <f>+E10-F10</f>
        <v>0</v>
      </c>
    </row>
    <row r="11" spans="1:8" s="12" customFormat="1" ht="12" customHeight="1">
      <c r="A11" s="36" t="s">
        <v>17</v>
      </c>
      <c r="B11" s="37"/>
      <c r="C11" s="11">
        <f>SUM(C12:C19)</f>
        <v>0</v>
      </c>
      <c r="D11" s="11">
        <f>SUM(D12:D19)</f>
        <v>0</v>
      </c>
      <c r="E11" s="11">
        <f>+C11+D11</f>
        <v>0</v>
      </c>
      <c r="F11" s="11">
        <f>SUM(F12:F19)</f>
        <v>0</v>
      </c>
      <c r="G11" s="11">
        <f>SUM(G12:G19)</f>
        <v>0</v>
      </c>
      <c r="H11" s="11">
        <f>E11-F11</f>
        <v>0</v>
      </c>
    </row>
    <row r="12" spans="1:8" s="12" customFormat="1" ht="12" customHeight="1">
      <c r="A12" s="13"/>
      <c r="B12" s="1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f t="shared" ref="H12:H19" si="0">E12-F12</f>
        <v>0</v>
      </c>
    </row>
    <row r="13" spans="1:8" s="12" customFormat="1" ht="12" customHeight="1">
      <c r="A13" s="13"/>
      <c r="B13" s="14" t="s">
        <v>19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f t="shared" si="0"/>
        <v>0</v>
      </c>
    </row>
    <row r="14" spans="1:8" s="12" customFormat="1" ht="12" customHeight="1">
      <c r="A14" s="13"/>
      <c r="B14" s="14" t="s">
        <v>20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si="0"/>
        <v>0</v>
      </c>
    </row>
    <row r="15" spans="1:8" s="12" customFormat="1" ht="12" customHeight="1">
      <c r="A15" s="13"/>
      <c r="B15" s="14" t="s">
        <v>21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si="0"/>
        <v>0</v>
      </c>
    </row>
    <row r="16" spans="1:8" s="12" customFormat="1" ht="12" customHeight="1">
      <c r="A16" s="13"/>
      <c r="B16" s="14" t="s">
        <v>22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0"/>
        <v>0</v>
      </c>
    </row>
    <row r="17" spans="1:8" s="12" customFormat="1" ht="12" customHeight="1">
      <c r="A17" s="13"/>
      <c r="B17" s="14" t="s">
        <v>23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0"/>
        <v>0</v>
      </c>
    </row>
    <row r="18" spans="1:8" s="12" customFormat="1" ht="12" customHeight="1">
      <c r="A18" s="13"/>
      <c r="B18" s="14" t="s">
        <v>24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0"/>
        <v>0</v>
      </c>
    </row>
    <row r="19" spans="1:8" s="12" customFormat="1" ht="12" customHeight="1">
      <c r="A19" s="13"/>
      <c r="B19" s="14" t="s">
        <v>25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0"/>
        <v>0</v>
      </c>
    </row>
    <row r="20" spans="1:8" s="17" customFormat="1" ht="12" customHeight="1">
      <c r="A20" s="36" t="s">
        <v>26</v>
      </c>
      <c r="B20" s="37"/>
      <c r="C20" s="16">
        <f>SUM(C21:C27)</f>
        <v>56194842.310000002</v>
      </c>
      <c r="D20" s="16">
        <f>SUM(D21:D27)</f>
        <v>13353285.949999999</v>
      </c>
      <c r="E20" s="16">
        <f>+C20+D20</f>
        <v>69548128.260000005</v>
      </c>
      <c r="F20" s="16">
        <f>SUM(F21:F27)</f>
        <v>69548128.260000005</v>
      </c>
      <c r="G20" s="16">
        <f>SUM(G21:G27)</f>
        <v>68231225.290000007</v>
      </c>
      <c r="H20" s="16">
        <f>+E20-F20</f>
        <v>0</v>
      </c>
    </row>
    <row r="21" spans="1:8" s="12" customFormat="1" ht="12" customHeight="1">
      <c r="A21" s="13"/>
      <c r="B21" s="14" t="s">
        <v>27</v>
      </c>
      <c r="C21" s="15">
        <v>0</v>
      </c>
      <c r="D21" s="15">
        <v>0</v>
      </c>
      <c r="E21" s="15">
        <f t="shared" ref="E21:E27" si="1">+C21+D21</f>
        <v>0</v>
      </c>
      <c r="F21" s="15">
        <v>0</v>
      </c>
      <c r="G21" s="15">
        <v>0</v>
      </c>
      <c r="H21" s="15">
        <f t="shared" ref="H21:H42" si="2">+E21-F21</f>
        <v>0</v>
      </c>
    </row>
    <row r="22" spans="1:8" s="12" customFormat="1" ht="12" customHeight="1">
      <c r="A22" s="13"/>
      <c r="B22" s="14" t="s">
        <v>28</v>
      </c>
      <c r="C22" s="15">
        <v>0</v>
      </c>
      <c r="D22" s="15">
        <v>0</v>
      </c>
      <c r="E22" s="15">
        <f t="shared" si="1"/>
        <v>0</v>
      </c>
      <c r="F22" s="15">
        <v>0</v>
      </c>
      <c r="G22" s="15">
        <v>0</v>
      </c>
      <c r="H22" s="15">
        <f t="shared" si="2"/>
        <v>0</v>
      </c>
    </row>
    <row r="23" spans="1:8" s="12" customFormat="1" ht="12" customHeight="1">
      <c r="A23" s="13"/>
      <c r="B23" s="14" t="s">
        <v>29</v>
      </c>
      <c r="C23" s="15">
        <v>0</v>
      </c>
      <c r="D23" s="15">
        <v>0</v>
      </c>
      <c r="E23" s="15">
        <f t="shared" si="1"/>
        <v>0</v>
      </c>
      <c r="F23" s="15">
        <v>0</v>
      </c>
      <c r="G23" s="15">
        <v>0</v>
      </c>
      <c r="H23" s="15">
        <f t="shared" si="2"/>
        <v>0</v>
      </c>
    </row>
    <row r="24" spans="1:8" s="12" customFormat="1" ht="12" customHeight="1">
      <c r="A24" s="13"/>
      <c r="B24" s="14" t="s">
        <v>30</v>
      </c>
      <c r="C24" s="15">
        <v>56194842.310000002</v>
      </c>
      <c r="D24" s="15">
        <v>13353285.949999999</v>
      </c>
      <c r="E24" s="15">
        <f t="shared" si="1"/>
        <v>69548128.260000005</v>
      </c>
      <c r="F24" s="15">
        <v>69548128.260000005</v>
      </c>
      <c r="G24" s="15">
        <v>68231225.290000007</v>
      </c>
      <c r="H24" s="15">
        <f t="shared" si="2"/>
        <v>0</v>
      </c>
    </row>
    <row r="25" spans="1:8" s="12" customFormat="1" ht="12" customHeight="1">
      <c r="A25" s="13"/>
      <c r="B25" s="14" t="s">
        <v>31</v>
      </c>
      <c r="C25" s="15">
        <v>0</v>
      </c>
      <c r="D25" s="15">
        <v>0</v>
      </c>
      <c r="E25" s="15">
        <f t="shared" si="1"/>
        <v>0</v>
      </c>
      <c r="F25" s="15">
        <v>0</v>
      </c>
      <c r="G25" s="15">
        <v>0</v>
      </c>
      <c r="H25" s="15">
        <f t="shared" si="2"/>
        <v>0</v>
      </c>
    </row>
    <row r="26" spans="1:8" s="12" customFormat="1" ht="12" customHeight="1">
      <c r="A26" s="13"/>
      <c r="B26" s="14" t="s">
        <v>32</v>
      </c>
      <c r="C26" s="15">
        <v>0</v>
      </c>
      <c r="D26" s="15">
        <v>0</v>
      </c>
      <c r="E26" s="15">
        <f t="shared" si="1"/>
        <v>0</v>
      </c>
      <c r="F26" s="15">
        <v>0</v>
      </c>
      <c r="G26" s="15">
        <v>0</v>
      </c>
      <c r="H26" s="15">
        <f t="shared" si="2"/>
        <v>0</v>
      </c>
    </row>
    <row r="27" spans="1:8" s="12" customFormat="1" ht="12" customHeight="1">
      <c r="A27" s="13"/>
      <c r="B27" s="14" t="s">
        <v>33</v>
      </c>
      <c r="C27" s="15">
        <v>0</v>
      </c>
      <c r="D27" s="15">
        <v>0</v>
      </c>
      <c r="E27" s="15">
        <f t="shared" si="1"/>
        <v>0</v>
      </c>
      <c r="F27" s="15">
        <v>0</v>
      </c>
      <c r="G27" s="15">
        <v>0</v>
      </c>
      <c r="H27" s="15">
        <f t="shared" si="2"/>
        <v>0</v>
      </c>
    </row>
    <row r="28" spans="1:8" s="17" customFormat="1" ht="12" customHeight="1">
      <c r="A28" s="36" t="s">
        <v>34</v>
      </c>
      <c r="B28" s="37"/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si="2"/>
        <v>0</v>
      </c>
    </row>
    <row r="29" spans="1:8" s="12" customFormat="1" ht="12" customHeight="1">
      <c r="A29" s="13"/>
      <c r="B29" s="14" t="s">
        <v>35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2"/>
        <v>0</v>
      </c>
    </row>
    <row r="30" spans="1:8" s="12" customFormat="1" ht="12" customHeight="1">
      <c r="A30" s="13"/>
      <c r="B30" s="14" t="s">
        <v>36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f t="shared" si="2"/>
        <v>0</v>
      </c>
    </row>
    <row r="31" spans="1:8" s="12" customFormat="1" ht="12" customHeight="1">
      <c r="A31" s="13"/>
      <c r="B31" s="14" t="s">
        <v>37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 t="shared" si="2"/>
        <v>0</v>
      </c>
    </row>
    <row r="32" spans="1:8" s="12" customFormat="1" ht="12" customHeight="1">
      <c r="A32" s="13"/>
      <c r="B32" s="14" t="s">
        <v>38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si="2"/>
        <v>0</v>
      </c>
    </row>
    <row r="33" spans="1:8" s="12" customFormat="1" ht="12" customHeight="1">
      <c r="A33" s="13"/>
      <c r="B33" s="14" t="s">
        <v>39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2"/>
        <v>0</v>
      </c>
    </row>
    <row r="34" spans="1:8" s="12" customFormat="1" ht="12" customHeight="1">
      <c r="A34" s="13"/>
      <c r="B34" s="14" t="s">
        <v>40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2"/>
        <v>0</v>
      </c>
    </row>
    <row r="35" spans="1:8" s="12" customFormat="1" ht="12" customHeight="1">
      <c r="A35" s="13"/>
      <c r="B35" s="14" t="s">
        <v>41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2"/>
        <v>0</v>
      </c>
    </row>
    <row r="36" spans="1:8" s="12" customFormat="1" ht="12" customHeight="1">
      <c r="A36" s="13"/>
      <c r="B36" s="14" t="s">
        <v>42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2"/>
        <v>0</v>
      </c>
    </row>
    <row r="37" spans="1:8" s="12" customFormat="1" ht="12" customHeight="1">
      <c r="A37" s="13"/>
      <c r="B37" s="14" t="s">
        <v>43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2"/>
        <v>0</v>
      </c>
    </row>
    <row r="38" spans="1:8" s="17" customFormat="1" ht="12" customHeight="1">
      <c r="A38" s="36" t="s">
        <v>44</v>
      </c>
      <c r="B38" s="37"/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f t="shared" si="2"/>
        <v>0</v>
      </c>
    </row>
    <row r="39" spans="1:8" s="12" customFormat="1" ht="12" customHeight="1">
      <c r="A39" s="13"/>
      <c r="B39" s="14" t="s">
        <v>45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2"/>
        <v>0</v>
      </c>
    </row>
    <row r="40" spans="1:8" s="12" customFormat="1" ht="12" customHeight="1">
      <c r="A40" s="13"/>
      <c r="B40" s="18" t="s">
        <v>46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f t="shared" si="2"/>
        <v>0</v>
      </c>
    </row>
    <row r="41" spans="1:8" s="12" customFormat="1" ht="12" customHeight="1">
      <c r="A41" s="13"/>
      <c r="B41" s="14" t="s">
        <v>47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 t="shared" si="2"/>
        <v>0</v>
      </c>
    </row>
    <row r="42" spans="1:8" s="12" customFormat="1" ht="12" customHeight="1">
      <c r="A42" s="13"/>
      <c r="B42" s="14" t="s">
        <v>48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 t="shared" si="2"/>
        <v>0</v>
      </c>
    </row>
    <row r="43" spans="1:8" s="12" customFormat="1" ht="12" customHeight="1">
      <c r="A43" s="36"/>
      <c r="B43" s="37"/>
      <c r="C43" s="16"/>
      <c r="D43" s="16"/>
      <c r="E43" s="16"/>
      <c r="F43" s="16"/>
      <c r="G43" s="16"/>
      <c r="H43" s="19"/>
    </row>
    <row r="44" spans="1:8" s="17" customFormat="1" ht="14.1" customHeight="1">
      <c r="A44" s="20"/>
      <c r="B44" s="21" t="s">
        <v>49</v>
      </c>
      <c r="C44" s="22">
        <f>C10</f>
        <v>56194842.310000002</v>
      </c>
      <c r="D44" s="22">
        <f>D10</f>
        <v>13353285.949999999</v>
      </c>
      <c r="E44" s="22">
        <f t="shared" ref="E44:H44" si="3">E10</f>
        <v>69548128.260000005</v>
      </c>
      <c r="F44" s="22">
        <f t="shared" si="3"/>
        <v>69548128.260000005</v>
      </c>
      <c r="G44" s="22">
        <f>+G20</f>
        <v>68231225.290000007</v>
      </c>
      <c r="H44" s="22">
        <f t="shared" si="3"/>
        <v>0</v>
      </c>
    </row>
    <row r="45" spans="1:8">
      <c r="A45" s="33" t="s">
        <v>50</v>
      </c>
      <c r="B45" s="33"/>
      <c r="C45" s="33"/>
      <c r="D45" s="33"/>
      <c r="E45" s="33"/>
      <c r="F45" s="33"/>
      <c r="G45" s="33"/>
      <c r="H45" s="33"/>
    </row>
  </sheetData>
  <mergeCells count="15">
    <mergeCell ref="A7:B9"/>
    <mergeCell ref="C7:G7"/>
    <mergeCell ref="H7:H8"/>
    <mergeCell ref="A1:H1"/>
    <mergeCell ref="A2:H2"/>
    <mergeCell ref="A3:H3"/>
    <mergeCell ref="A4:H4"/>
    <mergeCell ref="A5:H5"/>
    <mergeCell ref="A45:H45"/>
    <mergeCell ref="A10:B10"/>
    <mergeCell ref="A11:B11"/>
    <mergeCell ref="A20:B20"/>
    <mergeCell ref="A28:B28"/>
    <mergeCell ref="A38:B38"/>
    <mergeCell ref="A43:B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C31" sqref="C31"/>
    </sheetView>
  </sheetViews>
  <sheetFormatPr baseColWidth="10" defaultColWidth="11.42578125" defaultRowHeight="11.25"/>
  <cols>
    <col min="1" max="1" width="4.5703125" style="23" customWidth="1"/>
    <col min="2" max="2" width="60.28515625" style="1" customWidth="1"/>
    <col min="3" max="3" width="16.140625" style="1" customWidth="1"/>
    <col min="4" max="4" width="14.5703125" style="1" bestFit="1" customWidth="1"/>
    <col min="5" max="5" width="16.85546875" style="1" bestFit="1" customWidth="1"/>
    <col min="6" max="6" width="17" style="1" bestFit="1" customWidth="1"/>
    <col min="7" max="7" width="15.42578125" style="1" bestFit="1" customWidth="1"/>
    <col min="8" max="8" width="17.5703125" style="1" bestFit="1" customWidth="1"/>
    <col min="9" max="16384" width="11.42578125" style="1"/>
  </cols>
  <sheetData>
    <row r="1" spans="1:8" ht="18" customHeight="1">
      <c r="A1" s="32" t="s">
        <v>11</v>
      </c>
      <c r="B1" s="32"/>
      <c r="C1" s="32"/>
      <c r="D1" s="32"/>
      <c r="E1" s="32"/>
      <c r="F1" s="32"/>
      <c r="G1" s="32"/>
      <c r="H1" s="32"/>
    </row>
    <row r="2" spans="1:8" ht="18" customHeight="1">
      <c r="A2" s="32" t="s">
        <v>12</v>
      </c>
      <c r="B2" s="32"/>
      <c r="C2" s="32"/>
      <c r="D2" s="32"/>
      <c r="E2" s="32"/>
      <c r="F2" s="32"/>
      <c r="G2" s="32"/>
      <c r="H2" s="32"/>
    </row>
    <row r="3" spans="1:8" ht="18" customHeight="1">
      <c r="A3" s="32" t="s">
        <v>10</v>
      </c>
      <c r="B3" s="32"/>
      <c r="C3" s="32"/>
      <c r="D3" s="32"/>
      <c r="E3" s="32"/>
      <c r="F3" s="32"/>
      <c r="G3" s="32"/>
      <c r="H3" s="32"/>
    </row>
    <row r="4" spans="1:8" ht="18" customHeight="1">
      <c r="A4" s="32" t="s">
        <v>15</v>
      </c>
      <c r="B4" s="32"/>
      <c r="C4" s="32"/>
      <c r="D4" s="32"/>
      <c r="E4" s="32"/>
      <c r="F4" s="32"/>
      <c r="G4" s="32"/>
      <c r="H4" s="32"/>
    </row>
    <row r="5" spans="1:8" ht="18" customHeight="1">
      <c r="A5" s="32" t="s">
        <v>13</v>
      </c>
      <c r="B5" s="32"/>
      <c r="C5" s="32"/>
      <c r="D5" s="32"/>
      <c r="E5" s="32"/>
      <c r="F5" s="32"/>
      <c r="G5" s="32"/>
      <c r="H5" s="32"/>
    </row>
    <row r="6" spans="1:8" s="2" customFormat="1" ht="7.5" customHeight="1">
      <c r="A6" s="3"/>
      <c r="B6" s="3"/>
      <c r="C6" s="3"/>
      <c r="D6" s="3"/>
      <c r="E6" s="3"/>
      <c r="F6" s="3"/>
      <c r="G6" s="3"/>
      <c r="H6" s="3"/>
    </row>
    <row r="7" spans="1:8">
      <c r="A7" s="38" t="s">
        <v>0</v>
      </c>
      <c r="B7" s="39"/>
      <c r="C7" s="44" t="s">
        <v>1</v>
      </c>
      <c r="D7" s="44"/>
      <c r="E7" s="44"/>
      <c r="F7" s="44"/>
      <c r="G7" s="44"/>
      <c r="H7" s="45" t="s">
        <v>2</v>
      </c>
    </row>
    <row r="8" spans="1:8" ht="22.5">
      <c r="A8" s="40"/>
      <c r="B8" s="41"/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46"/>
    </row>
    <row r="9" spans="1:8">
      <c r="A9" s="42"/>
      <c r="B9" s="43"/>
      <c r="C9" s="8">
        <v>1</v>
      </c>
      <c r="D9" s="8">
        <v>2</v>
      </c>
      <c r="E9" s="8" t="s">
        <v>8</v>
      </c>
      <c r="F9" s="8">
        <v>4</v>
      </c>
      <c r="G9" s="8">
        <v>5</v>
      </c>
      <c r="H9" s="9" t="s">
        <v>9</v>
      </c>
    </row>
    <row r="10" spans="1:8" s="12" customFormat="1" ht="12" customHeight="1">
      <c r="A10" s="47" t="s">
        <v>51</v>
      </c>
      <c r="B10" s="48"/>
      <c r="C10" s="16">
        <f>SUM(C11,C20,C28,C38)</f>
        <v>98874613</v>
      </c>
      <c r="D10" s="5">
        <f>SUM(D11,D20,D28,D38)</f>
        <v>-533728.51</v>
      </c>
      <c r="E10" s="16">
        <f>SUM(E11,E20,E28,E38)</f>
        <v>98340884.489999995</v>
      </c>
      <c r="F10" s="16">
        <f>SUM(F11,F20,F28,F38)</f>
        <v>98340884.489999995</v>
      </c>
      <c r="G10" s="16">
        <f>SUM(G11,G20,G28,G38)</f>
        <v>94474977.299999997</v>
      </c>
      <c r="H10" s="16">
        <f>+E10-F10</f>
        <v>0</v>
      </c>
    </row>
    <row r="11" spans="1:8" s="12" customFormat="1" ht="12" customHeight="1">
      <c r="A11" s="36" t="s">
        <v>52</v>
      </c>
      <c r="B11" s="37"/>
      <c r="C11" s="16">
        <f>SUM(C12:C19)</f>
        <v>0</v>
      </c>
      <c r="D11" s="16">
        <f>SUM(D12:D19)</f>
        <v>0</v>
      </c>
      <c r="E11" s="16">
        <f>+C11+D11</f>
        <v>0</v>
      </c>
      <c r="F11" s="16">
        <f>SUM(F12:F19)</f>
        <v>0</v>
      </c>
      <c r="G11" s="16">
        <f>SUM(G12:G19)</f>
        <v>0</v>
      </c>
      <c r="H11" s="16">
        <f>+E11-F11</f>
        <v>0</v>
      </c>
    </row>
    <row r="12" spans="1:8" s="12" customFormat="1" ht="12" customHeight="1">
      <c r="A12" s="13"/>
      <c r="B12" s="14" t="s">
        <v>18</v>
      </c>
      <c r="C12" s="15">
        <v>0</v>
      </c>
      <c r="D12" s="15">
        <v>0</v>
      </c>
      <c r="E12" s="15">
        <f t="shared" ref="E12:E19" si="0">+C12+D12</f>
        <v>0</v>
      </c>
      <c r="F12" s="15">
        <v>0</v>
      </c>
      <c r="G12" s="15">
        <v>0</v>
      </c>
      <c r="H12" s="15">
        <f t="shared" ref="H12:H19" si="1">+E12-F12</f>
        <v>0</v>
      </c>
    </row>
    <row r="13" spans="1:8" s="12" customFormat="1" ht="12" customHeight="1">
      <c r="A13" s="13"/>
      <c r="B13" s="14" t="s">
        <v>19</v>
      </c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s="12" customFormat="1" ht="12" customHeight="1">
      <c r="A14" s="13"/>
      <c r="B14" s="14" t="s">
        <v>20</v>
      </c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</row>
    <row r="15" spans="1:8" s="12" customFormat="1" ht="12" customHeight="1">
      <c r="A15" s="13"/>
      <c r="B15" s="14" t="s">
        <v>21</v>
      </c>
      <c r="C15" s="15">
        <v>0</v>
      </c>
      <c r="D15" s="15">
        <v>0</v>
      </c>
      <c r="E15" s="15">
        <f t="shared" si="0"/>
        <v>0</v>
      </c>
      <c r="F15" s="15">
        <v>0</v>
      </c>
      <c r="G15" s="15">
        <v>0</v>
      </c>
      <c r="H15" s="15">
        <f t="shared" si="1"/>
        <v>0</v>
      </c>
    </row>
    <row r="16" spans="1:8" s="12" customFormat="1" ht="12" customHeight="1">
      <c r="A16" s="13"/>
      <c r="B16" s="14" t="s">
        <v>22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s="12" customFormat="1" ht="12" customHeight="1">
      <c r="A17" s="13"/>
      <c r="B17" s="14" t="s">
        <v>23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s="12" customFormat="1" ht="12" customHeight="1">
      <c r="A18" s="13"/>
      <c r="B18" s="14" t="s">
        <v>24</v>
      </c>
      <c r="C18" s="15">
        <v>0</v>
      </c>
      <c r="D18" s="15">
        <v>0</v>
      </c>
      <c r="E18" s="15">
        <f t="shared" si="0"/>
        <v>0</v>
      </c>
      <c r="F18" s="15">
        <v>0</v>
      </c>
      <c r="G18" s="15">
        <v>0</v>
      </c>
      <c r="H18" s="15">
        <f t="shared" si="1"/>
        <v>0</v>
      </c>
    </row>
    <row r="19" spans="1:8" s="12" customFormat="1" ht="12" customHeight="1">
      <c r="A19" s="13"/>
      <c r="B19" s="14" t="s">
        <v>25</v>
      </c>
      <c r="C19" s="15">
        <v>0</v>
      </c>
      <c r="D19" s="15">
        <v>0</v>
      </c>
      <c r="E19" s="15">
        <f t="shared" si="0"/>
        <v>0</v>
      </c>
      <c r="F19" s="15">
        <v>0</v>
      </c>
      <c r="G19" s="15">
        <v>0</v>
      </c>
      <c r="H19" s="15">
        <f t="shared" si="1"/>
        <v>0</v>
      </c>
    </row>
    <row r="20" spans="1:8" s="12" customFormat="1" ht="12" customHeight="1">
      <c r="A20" s="36" t="s">
        <v>53</v>
      </c>
      <c r="B20" s="37"/>
      <c r="C20" s="16">
        <f>SUM(C21:C27)</f>
        <v>98874613</v>
      </c>
      <c r="D20" s="5">
        <f>SUM(D21:D27)</f>
        <v>-533728.51</v>
      </c>
      <c r="E20" s="16">
        <f>+C20+D20</f>
        <v>98340884.489999995</v>
      </c>
      <c r="F20" s="16">
        <f>SUM(F21:F27)</f>
        <v>98340884.489999995</v>
      </c>
      <c r="G20" s="16">
        <f>SUM(G21:G27)</f>
        <v>94474977.299999997</v>
      </c>
      <c r="H20" s="16">
        <f>+E20-F20</f>
        <v>0</v>
      </c>
    </row>
    <row r="21" spans="1:8" s="12" customFormat="1" ht="12" customHeight="1">
      <c r="A21" s="13"/>
      <c r="B21" s="14" t="s">
        <v>27</v>
      </c>
      <c r="C21" s="15">
        <v>0</v>
      </c>
      <c r="D21" s="15">
        <v>0</v>
      </c>
      <c r="E21" s="15">
        <f t="shared" ref="E21:E27" si="2">+C21+D21</f>
        <v>0</v>
      </c>
      <c r="F21" s="15">
        <v>0</v>
      </c>
      <c r="G21" s="15">
        <v>0</v>
      </c>
      <c r="H21" s="15">
        <f t="shared" ref="H21:H27" si="3">+E21-F21</f>
        <v>0</v>
      </c>
    </row>
    <row r="22" spans="1:8" s="12" customFormat="1" ht="12" customHeight="1">
      <c r="A22" s="13"/>
      <c r="B22" s="14" t="s">
        <v>28</v>
      </c>
      <c r="C22" s="15">
        <v>0</v>
      </c>
      <c r="D22" s="15">
        <v>0</v>
      </c>
      <c r="E22" s="15">
        <f t="shared" si="2"/>
        <v>0</v>
      </c>
      <c r="F22" s="15">
        <v>0</v>
      </c>
      <c r="G22" s="15">
        <v>0</v>
      </c>
      <c r="H22" s="15">
        <f t="shared" si="3"/>
        <v>0</v>
      </c>
    </row>
    <row r="23" spans="1:8" s="12" customFormat="1" ht="12" customHeight="1">
      <c r="A23" s="13"/>
      <c r="B23" s="14" t="s">
        <v>29</v>
      </c>
      <c r="C23" s="15">
        <v>0</v>
      </c>
      <c r="D23" s="15">
        <v>0</v>
      </c>
      <c r="E23" s="15">
        <f t="shared" si="2"/>
        <v>0</v>
      </c>
      <c r="F23" s="15">
        <v>0</v>
      </c>
      <c r="G23" s="15">
        <v>0</v>
      </c>
      <c r="H23" s="15">
        <f t="shared" si="3"/>
        <v>0</v>
      </c>
    </row>
    <row r="24" spans="1:8" s="12" customFormat="1" ht="12" customHeight="1">
      <c r="A24" s="13"/>
      <c r="B24" s="14" t="s">
        <v>30</v>
      </c>
      <c r="C24" s="15">
        <v>98874613</v>
      </c>
      <c r="D24" s="6">
        <v>-533728.51</v>
      </c>
      <c r="E24" s="6">
        <f>+C24+D24</f>
        <v>98340884.489999995</v>
      </c>
      <c r="F24" s="15">
        <v>98340884.489999995</v>
      </c>
      <c r="G24" s="15">
        <v>94474977.299999997</v>
      </c>
      <c r="H24" s="15">
        <f t="shared" si="3"/>
        <v>0</v>
      </c>
    </row>
    <row r="25" spans="1:8" s="12" customFormat="1" ht="12" customHeight="1">
      <c r="A25" s="13"/>
      <c r="B25" s="14" t="s">
        <v>31</v>
      </c>
      <c r="C25" s="15">
        <v>0</v>
      </c>
      <c r="D25" s="15">
        <v>0</v>
      </c>
      <c r="E25" s="15">
        <f t="shared" si="2"/>
        <v>0</v>
      </c>
      <c r="F25" s="15">
        <v>0</v>
      </c>
      <c r="G25" s="15">
        <v>0</v>
      </c>
      <c r="H25" s="15">
        <f t="shared" si="3"/>
        <v>0</v>
      </c>
    </row>
    <row r="26" spans="1:8" s="12" customFormat="1" ht="12" customHeight="1">
      <c r="A26" s="13"/>
      <c r="B26" s="14" t="s">
        <v>32</v>
      </c>
      <c r="C26" s="15">
        <v>0</v>
      </c>
      <c r="D26" s="15">
        <v>0</v>
      </c>
      <c r="E26" s="15">
        <f t="shared" si="2"/>
        <v>0</v>
      </c>
      <c r="F26" s="15">
        <v>0</v>
      </c>
      <c r="G26" s="15">
        <v>0</v>
      </c>
      <c r="H26" s="15">
        <f t="shared" si="3"/>
        <v>0</v>
      </c>
    </row>
    <row r="27" spans="1:8" s="12" customFormat="1" ht="12" customHeight="1">
      <c r="A27" s="13"/>
      <c r="B27" s="14" t="s">
        <v>33</v>
      </c>
      <c r="C27" s="15">
        <v>0</v>
      </c>
      <c r="D27" s="15">
        <v>0</v>
      </c>
      <c r="E27" s="15">
        <f t="shared" si="2"/>
        <v>0</v>
      </c>
      <c r="F27" s="15">
        <v>0</v>
      </c>
      <c r="G27" s="15">
        <v>0</v>
      </c>
      <c r="H27" s="15">
        <f t="shared" si="3"/>
        <v>0</v>
      </c>
    </row>
    <row r="28" spans="1:8" s="12" customFormat="1" ht="12" customHeight="1">
      <c r="A28" s="36" t="s">
        <v>34</v>
      </c>
      <c r="B28" s="37"/>
      <c r="C28" s="16">
        <f>SUM(C29:C37)</f>
        <v>0</v>
      </c>
      <c r="D28" s="16">
        <f>SUM(D29:D37)</f>
        <v>0</v>
      </c>
      <c r="E28" s="16">
        <f>+C28+D28</f>
        <v>0</v>
      </c>
      <c r="F28" s="16">
        <f>SUM(F29:F37)</f>
        <v>0</v>
      </c>
      <c r="G28" s="16">
        <f>SUM(G29:G37)</f>
        <v>0</v>
      </c>
      <c r="H28" s="15">
        <f>+E28-F28</f>
        <v>0</v>
      </c>
    </row>
    <row r="29" spans="1:8" s="12" customFormat="1" ht="12" customHeight="1">
      <c r="A29" s="13"/>
      <c r="B29" s="14" t="s">
        <v>35</v>
      </c>
      <c r="C29" s="15">
        <v>0</v>
      </c>
      <c r="D29" s="15">
        <v>0</v>
      </c>
      <c r="E29" s="15">
        <f t="shared" ref="E29:E37" si="4">+C29+D29</f>
        <v>0</v>
      </c>
      <c r="F29" s="15">
        <v>0</v>
      </c>
      <c r="G29" s="15">
        <v>0</v>
      </c>
      <c r="H29" s="15">
        <f t="shared" ref="H29:H37" si="5">+E29-F29</f>
        <v>0</v>
      </c>
    </row>
    <row r="30" spans="1:8" s="12" customFormat="1" ht="12" customHeight="1">
      <c r="A30" s="13"/>
      <c r="B30" s="14" t="s">
        <v>36</v>
      </c>
      <c r="C30" s="15">
        <v>0</v>
      </c>
      <c r="D30" s="15">
        <v>0</v>
      </c>
      <c r="E30" s="15">
        <f t="shared" si="4"/>
        <v>0</v>
      </c>
      <c r="F30" s="15">
        <v>0</v>
      </c>
      <c r="G30" s="15">
        <v>0</v>
      </c>
      <c r="H30" s="15">
        <f t="shared" si="5"/>
        <v>0</v>
      </c>
    </row>
    <row r="31" spans="1:8" s="12" customFormat="1" ht="12" customHeight="1">
      <c r="A31" s="13"/>
      <c r="B31" s="14" t="s">
        <v>37</v>
      </c>
      <c r="C31" s="15">
        <v>0</v>
      </c>
      <c r="D31" s="15">
        <v>0</v>
      </c>
      <c r="E31" s="15">
        <f t="shared" si="4"/>
        <v>0</v>
      </c>
      <c r="F31" s="15">
        <v>0</v>
      </c>
      <c r="G31" s="15">
        <v>0</v>
      </c>
      <c r="H31" s="15">
        <f t="shared" si="5"/>
        <v>0</v>
      </c>
    </row>
    <row r="32" spans="1:8" s="12" customFormat="1" ht="12" customHeight="1">
      <c r="A32" s="13"/>
      <c r="B32" s="14" t="s">
        <v>38</v>
      </c>
      <c r="C32" s="15">
        <v>0</v>
      </c>
      <c r="D32" s="15">
        <v>0</v>
      </c>
      <c r="E32" s="15">
        <f t="shared" si="4"/>
        <v>0</v>
      </c>
      <c r="F32" s="15">
        <v>0</v>
      </c>
      <c r="G32" s="15">
        <v>0</v>
      </c>
      <c r="H32" s="15">
        <f t="shared" si="5"/>
        <v>0</v>
      </c>
    </row>
    <row r="33" spans="1:8" s="12" customFormat="1" ht="12" customHeight="1">
      <c r="A33" s="13"/>
      <c r="B33" s="14" t="s">
        <v>39</v>
      </c>
      <c r="C33" s="15">
        <v>0</v>
      </c>
      <c r="D33" s="15">
        <v>0</v>
      </c>
      <c r="E33" s="15">
        <f t="shared" si="4"/>
        <v>0</v>
      </c>
      <c r="F33" s="15">
        <v>0</v>
      </c>
      <c r="G33" s="15">
        <v>0</v>
      </c>
      <c r="H33" s="15">
        <f t="shared" si="5"/>
        <v>0</v>
      </c>
    </row>
    <row r="34" spans="1:8" s="12" customFormat="1" ht="12" customHeight="1">
      <c r="A34" s="13"/>
      <c r="B34" s="14" t="s">
        <v>40</v>
      </c>
      <c r="C34" s="15">
        <v>0</v>
      </c>
      <c r="D34" s="15">
        <v>0</v>
      </c>
      <c r="E34" s="15">
        <f t="shared" si="4"/>
        <v>0</v>
      </c>
      <c r="F34" s="15">
        <v>0</v>
      </c>
      <c r="G34" s="15">
        <v>0</v>
      </c>
      <c r="H34" s="15">
        <f t="shared" si="5"/>
        <v>0</v>
      </c>
    </row>
    <row r="35" spans="1:8" s="12" customFormat="1" ht="12" customHeight="1">
      <c r="A35" s="13"/>
      <c r="B35" s="14" t="s">
        <v>41</v>
      </c>
      <c r="C35" s="15">
        <v>0</v>
      </c>
      <c r="D35" s="15">
        <v>0</v>
      </c>
      <c r="E35" s="15">
        <f t="shared" si="4"/>
        <v>0</v>
      </c>
      <c r="F35" s="15">
        <v>0</v>
      </c>
      <c r="G35" s="15">
        <v>0</v>
      </c>
      <c r="H35" s="15">
        <f t="shared" si="5"/>
        <v>0</v>
      </c>
    </row>
    <row r="36" spans="1:8" s="12" customFormat="1" ht="12" customHeight="1">
      <c r="A36" s="13"/>
      <c r="B36" s="14" t="s">
        <v>42</v>
      </c>
      <c r="C36" s="15">
        <v>0</v>
      </c>
      <c r="D36" s="15">
        <v>0</v>
      </c>
      <c r="E36" s="15">
        <f t="shared" si="4"/>
        <v>0</v>
      </c>
      <c r="F36" s="15">
        <v>0</v>
      </c>
      <c r="G36" s="15">
        <v>0</v>
      </c>
      <c r="H36" s="15">
        <f t="shared" si="5"/>
        <v>0</v>
      </c>
    </row>
    <row r="37" spans="1:8" s="12" customFormat="1" ht="12" customHeight="1">
      <c r="A37" s="13"/>
      <c r="B37" s="14" t="s">
        <v>43</v>
      </c>
      <c r="C37" s="15">
        <v>0</v>
      </c>
      <c r="D37" s="15">
        <v>0</v>
      </c>
      <c r="E37" s="15">
        <f t="shared" si="4"/>
        <v>0</v>
      </c>
      <c r="F37" s="15">
        <v>0</v>
      </c>
      <c r="G37" s="15">
        <v>0</v>
      </c>
      <c r="H37" s="15">
        <f t="shared" si="5"/>
        <v>0</v>
      </c>
    </row>
    <row r="38" spans="1:8" s="12" customFormat="1" ht="12" customHeight="1">
      <c r="A38" s="36" t="s">
        <v>44</v>
      </c>
      <c r="B38" s="37"/>
      <c r="C38" s="16">
        <f>SUM(C39:C42)</f>
        <v>0</v>
      </c>
      <c r="D38" s="16">
        <f>SUM(D39:D42)</f>
        <v>0</v>
      </c>
      <c r="E38" s="16">
        <f>+C38+D38</f>
        <v>0</v>
      </c>
      <c r="F38" s="16">
        <f>SUM(F39:F42)</f>
        <v>0</v>
      </c>
      <c r="G38" s="16">
        <f>SUM(G39:G42)</f>
        <v>0</v>
      </c>
      <c r="H38" s="16">
        <f>+E38-F38</f>
        <v>0</v>
      </c>
    </row>
    <row r="39" spans="1:8" s="12" customFormat="1" ht="12" customHeight="1">
      <c r="A39" s="13"/>
      <c r="B39" s="14" t="s">
        <v>45</v>
      </c>
      <c r="C39" s="15">
        <v>0</v>
      </c>
      <c r="D39" s="15">
        <v>0</v>
      </c>
      <c r="E39" s="15">
        <f t="shared" ref="E39:E42" si="6">+C39+D39</f>
        <v>0</v>
      </c>
      <c r="F39" s="15">
        <v>0</v>
      </c>
      <c r="G39" s="15">
        <v>0</v>
      </c>
      <c r="H39" s="15">
        <f t="shared" ref="H39:H42" si="7">+E39-F39</f>
        <v>0</v>
      </c>
    </row>
    <row r="40" spans="1:8" s="12" customFormat="1" ht="24.75" customHeight="1">
      <c r="A40" s="13"/>
      <c r="B40" s="24" t="s">
        <v>54</v>
      </c>
      <c r="C40" s="25">
        <v>0</v>
      </c>
      <c r="D40" s="25">
        <v>0</v>
      </c>
      <c r="E40" s="25">
        <f t="shared" si="6"/>
        <v>0</v>
      </c>
      <c r="F40" s="25">
        <v>0</v>
      </c>
      <c r="G40" s="25">
        <v>0</v>
      </c>
      <c r="H40" s="25">
        <f t="shared" si="7"/>
        <v>0</v>
      </c>
    </row>
    <row r="41" spans="1:8" s="12" customFormat="1" ht="12" customHeight="1">
      <c r="A41" s="13"/>
      <c r="B41" s="14" t="s">
        <v>47</v>
      </c>
      <c r="C41" s="15">
        <v>0</v>
      </c>
      <c r="D41" s="15">
        <v>0</v>
      </c>
      <c r="E41" s="15">
        <f t="shared" si="6"/>
        <v>0</v>
      </c>
      <c r="F41" s="15">
        <v>0</v>
      </c>
      <c r="G41" s="15">
        <v>0</v>
      </c>
      <c r="H41" s="15">
        <f t="shared" si="7"/>
        <v>0</v>
      </c>
    </row>
    <row r="42" spans="1:8" s="12" customFormat="1" ht="12" customHeight="1">
      <c r="A42" s="13"/>
      <c r="B42" s="14" t="s">
        <v>48</v>
      </c>
      <c r="C42" s="15">
        <v>0</v>
      </c>
      <c r="D42" s="15">
        <v>0</v>
      </c>
      <c r="E42" s="15">
        <f t="shared" si="6"/>
        <v>0</v>
      </c>
      <c r="F42" s="15">
        <v>0</v>
      </c>
      <c r="G42" s="15">
        <v>0</v>
      </c>
      <c r="H42" s="15">
        <f t="shared" si="7"/>
        <v>0</v>
      </c>
    </row>
    <row r="43" spans="1:8" s="12" customFormat="1" ht="12" customHeight="1">
      <c r="A43" s="36"/>
      <c r="B43" s="37"/>
      <c r="C43" s="15"/>
      <c r="D43" s="15"/>
      <c r="E43" s="15"/>
      <c r="F43" s="15"/>
      <c r="G43" s="15"/>
      <c r="H43" s="15"/>
    </row>
    <row r="44" spans="1:8" s="17" customFormat="1" ht="14.1" customHeight="1">
      <c r="A44" s="26"/>
      <c r="B44" s="27" t="s">
        <v>55</v>
      </c>
      <c r="C44" s="28">
        <f>+C20</f>
        <v>98874613</v>
      </c>
      <c r="D44" s="5">
        <f t="shared" ref="D44:H44" si="8">+D20</f>
        <v>-533728.51</v>
      </c>
      <c r="E44" s="28">
        <f t="shared" si="8"/>
        <v>98340884.489999995</v>
      </c>
      <c r="F44" s="28">
        <f t="shared" si="8"/>
        <v>98340884.489999995</v>
      </c>
      <c r="G44" s="28">
        <f t="shared" si="8"/>
        <v>94474977.299999997</v>
      </c>
      <c r="H44" s="28">
        <f t="shared" si="8"/>
        <v>0</v>
      </c>
    </row>
    <row r="45" spans="1:8" s="17" customFormat="1" ht="14.1" customHeight="1">
      <c r="A45" s="29"/>
      <c r="B45" s="30" t="s">
        <v>56</v>
      </c>
      <c r="C45" s="31">
        <f>+'[1]EAPED NE CF'!C10+'[1]EAPED E CF '!C10</f>
        <v>155069455.31</v>
      </c>
      <c r="D45" s="31">
        <f>+'[1]EAPED NE CF'!D10+'[1]EAPED E CF '!D10</f>
        <v>12819557.439999999</v>
      </c>
      <c r="E45" s="31">
        <f>+'[1]EAPED NE CF'!E10+'[1]EAPED E CF '!E10</f>
        <v>167889012.75</v>
      </c>
      <c r="F45" s="31">
        <f>+'[1]EAPED NE CF'!F10+'[1]EAPED E CF '!F10</f>
        <v>167889012.75</v>
      </c>
      <c r="G45" s="31">
        <f>+G44+'[1]EAPED NE CF'!G10</f>
        <v>162706202.59</v>
      </c>
      <c r="H45" s="31">
        <f>+'[1]EAPED NE CF'!H10+'[1]EAPED E CF '!H10</f>
        <v>0</v>
      </c>
    </row>
    <row r="46" spans="1:8">
      <c r="A46" s="33" t="s">
        <v>57</v>
      </c>
      <c r="B46" s="33"/>
      <c r="C46" s="33"/>
      <c r="D46" s="33"/>
      <c r="E46" s="33"/>
      <c r="F46" s="33"/>
      <c r="G46" s="33"/>
      <c r="H46" s="33"/>
    </row>
  </sheetData>
  <mergeCells count="15">
    <mergeCell ref="A7:B9"/>
    <mergeCell ref="C7:G7"/>
    <mergeCell ref="H7:H8"/>
    <mergeCell ref="A1:H1"/>
    <mergeCell ref="A2:H2"/>
    <mergeCell ref="A3:H3"/>
    <mergeCell ref="A4:H4"/>
    <mergeCell ref="A5:H5"/>
    <mergeCell ref="A46:H46"/>
    <mergeCell ref="A10:B10"/>
    <mergeCell ref="A11:B11"/>
    <mergeCell ref="A20:B20"/>
    <mergeCell ref="A28:B28"/>
    <mergeCell ref="A38:B38"/>
    <mergeCell ref="A43:B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EAPED CF LDF</vt:lpstr>
      <vt:lpstr> EAPED CF LDF (2)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2025-01-21T00:51:41Z</cp:lastPrinted>
  <dcterms:created xsi:type="dcterms:W3CDTF">2020-10-21T02:11:45Z</dcterms:created>
  <dcterms:modified xsi:type="dcterms:W3CDTF">2025-02-05T18:11:57Z</dcterms:modified>
</cp:coreProperties>
</file>